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4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M11" i="4"/>
  <c r="L11"/>
  <c r="J11"/>
  <c r="I11"/>
  <c r="G11"/>
  <c r="F11"/>
  <c r="N10"/>
  <c r="K10"/>
  <c r="H10"/>
  <c r="N9"/>
  <c r="K9"/>
  <c r="H9"/>
  <c r="N8"/>
  <c r="N11" s="1"/>
  <c r="K8"/>
  <c r="K11" s="1"/>
  <c r="H8"/>
  <c r="H11" s="1"/>
  <c r="I29" i="3"/>
  <c r="H29"/>
  <c r="E29"/>
  <c r="D29"/>
  <c r="N23"/>
  <c r="R23" s="1"/>
  <c r="N16"/>
  <c r="N15"/>
  <c r="I58" i="2"/>
  <c r="H58"/>
  <c r="E58"/>
  <c r="D58"/>
  <c r="N52"/>
  <c r="R52" s="1"/>
  <c r="N45"/>
  <c r="N44"/>
  <c r="N43"/>
  <c r="I30"/>
  <c r="H30"/>
  <c r="E30"/>
  <c r="D30"/>
  <c r="N24"/>
  <c r="R24" s="1"/>
  <c r="N17"/>
  <c r="N16"/>
  <c r="N15"/>
</calcChain>
</file>

<file path=xl/sharedStrings.xml><?xml version="1.0" encoding="utf-8"?>
<sst xmlns="http://schemas.openxmlformats.org/spreadsheetml/2006/main" count="446" uniqueCount="190">
  <si>
    <t>Подписано. Заверено ЭП.</t>
  </si>
  <si>
    <t>УТВЕРЖДАЮ</t>
  </si>
  <si>
    <t>ФИО: Дмитроченко Елена Владимировна</t>
  </si>
  <si>
    <t>Заместитель начальника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</si>
  <si>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</si>
  <si>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</si>
  <si>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</si>
  <si>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Боднарюк А.В.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</si>
  <si>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</si>
  <si>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</si>
  <si>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</si>
  <si>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</si>
  <si>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</si>
  <si>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07.10.2022 18:06:12</t>
  </si>
  <si>
    <t>(дата утверждения)</t>
  </si>
  <si>
    <t>Отчет о выполнении муниципального задания № 24/3-2022</t>
  </si>
  <si>
    <t>на 2022 год и на плановый период 2023 и 2024 годов</t>
  </si>
  <si>
    <t>от 07.10.2022г.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</si>
  <si>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</si>
  <si>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</si>
  <si>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</si>
  <si>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</si>
  <si>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</si>
  <si>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</t>
  </si>
  <si>
    <t>07.10.2022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</si>
  <si>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</si>
  <si>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</si>
  <si>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</si>
  <si>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</si>
  <si>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</si>
  <si>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</si>
  <si>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</si>
  <si>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</si>
  <si>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</si>
  <si>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</si>
  <si>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</si>
  <si>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</si>
  <si>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</si>
  <si>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</si>
  <si>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</si>
  <si>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</si>
  <si>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</si>
  <si>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</si>
  <si>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</si>
  <si>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учреждения:</t>
  </si>
  <si>
    <t>Концертная организация</t>
  </si>
  <si>
    <t>Периодичность</t>
  </si>
  <si>
    <t>ежеквартально</t>
  </si>
  <si>
    <t>Период предоставления</t>
  </si>
  <si>
    <t>9 мес. (предварительный за год)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</si>
  <si>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</si>
  <si>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</si>
  <si>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</si>
  <si>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</si>
  <si>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</si>
  <si>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</si>
  <si>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</si>
  <si>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</si>
  <si>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</si>
  <si>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</si>
  <si>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</si>
  <si>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</si>
  <si>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</si>
  <si>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</si>
  <si>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</si>
  <si>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</si>
  <si>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</si>
  <si>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</si>
  <si>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</si>
  <si>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</si>
  <si>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</si>
  <si>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</si>
  <si>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</si>
  <si>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</si>
  <si>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</si>
  <si>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900100О.99.0.ББ68АА01002</t>
  </si>
  <si>
    <t>С учетом всех форм</t>
  </si>
  <si>
    <t>На выезде</t>
  </si>
  <si>
    <t>-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</si>
  <si>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</si>
  <si>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</si>
  <si>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</si>
  <si>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Средняя стоимость услуги, оказываемой юридическому лицу по договору (400-1000 мест)</t>
  </si>
  <si>
    <t>Рублей</t>
  </si>
  <si>
    <t>Средняя стоимость услуги, оказываемой юридическому лицу по договору (менее 400 мест)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</si>
  <si>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</si>
  <si>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</si>
  <si>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</si>
  <si>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</si>
  <si>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</si>
  <si>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</si>
  <si>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</si>
  <si>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</si>
  <si>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</si>
  <si>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</si>
  <si>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</si>
  <si>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</si>
  <si>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</si>
  <si>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</si>
  <si>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</si>
  <si>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Показ (организация показа) концертных программ (бесплатно)</t>
  </si>
  <si>
    <t>47.016.0</t>
  </si>
  <si>
    <t>900100О.99.0.ББ81АА01002</t>
  </si>
  <si>
    <t>Часть 2. Сведения о выполняемых работах</t>
  </si>
  <si>
    <t>1. Наименование работы</t>
  </si>
  <si>
    <t>Создание концертов и концертных программ</t>
  </si>
  <si>
    <t>0376</t>
  </si>
  <si>
    <t>2. Категории потребителей работы</t>
  </si>
  <si>
    <t>В интересах общества</t>
  </si>
  <si>
    <t>3. Сведения о фактическом достижении показателей, характеризующих  региональному перечню объем и (или) качество работы:</t>
  </si>
  <si>
    <t>3.1. Сведения о фактическом достижении показателей, характеризующих качество работы:</t>
  </si>
  <si>
    <t>Показатель, характеризующий содержание муниципальной работы</t>
  </si>
  <si>
    <t>Показатель, характеризующий условия (формы) оказания муниципальной работы</t>
  </si>
  <si>
    <t>Показатель качества муниципальной работы</t>
  </si>
  <si>
    <t>900211.Р.53.1.03760001000</t>
  </si>
  <si>
    <t>Обновляемость концертных программ</t>
  </si>
  <si>
    <t>Обновляемость репертуара</t>
  </si>
  <si>
    <t>3.2. Сведения о фактическом достижении показателей, характеризующих объем работы:</t>
  </si>
  <si>
    <t>Показатель объема муниципальной работы</t>
  </si>
  <si>
    <t>Нормативые затраты на единицу муниципальной работы, рублей</t>
  </si>
  <si>
    <t>Количество новых (капитально возобновленных) концертов</t>
  </si>
  <si>
    <t>Единиц</t>
  </si>
  <si>
    <t>642</t>
  </si>
  <si>
    <t>3.3. Сведения об использовании средств, предусмотренных на финансовое обеспечение оказания муниципальной работы:</t>
  </si>
  <si>
    <t>Использование средств, предусмотренных на финансовое обеспечение выполнения муниципальной работы (за счет средств бюджета, тыс. руб.)</t>
  </si>
  <si>
    <t>Использование средств, предусмотренных на финансовое обеспечение выполнения муниципальной работы (за счет платной деятельности, тыс. руб.)</t>
  </si>
  <si>
    <t>Директор</t>
  </si>
  <si>
    <t>Дубровский Александр Георгиевич</t>
  </si>
  <si>
    <t>ФИО: Дубровский Александр Георгиевич</t>
  </si>
  <si>
    <t>Должность:</t>
  </si>
  <si>
    <t>Действует c 15.12.2021 10:04:31 по: 15.03.2023 10:04:31</t>
  </si>
  <si>
    <t>Серийный номер: FA04FBD14DB34D8C3E4C059589FAA3FBDC8FC060</t>
  </si>
  <si>
    <t>Издатель: Федеральное казначейство</t>
  </si>
  <si>
    <t>Время подписания: 07.10.2022 18:03:24</t>
  </si>
  <si>
    <t>Справочная информация к отчету от 07.10.2022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</si>
  <si>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</si>
  <si>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</si>
  <si>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</si>
  <si>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</si>
  <si>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</si>
  <si>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</si>
  <si>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</si>
  <si>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</si>
  <si>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</si>
  <si>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</si>
  <si>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Показ (организация показа) концертных программ (с учетом всех форм) (платно МЗ)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</si>
  <si>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</si>
  <si>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форм)</t>
  </si>
  <si>
    <t>Итого:</t>
  </si>
  <si>
    <t>Лист согласования к отчету "Отчет задания"</t>
  </si>
  <si>
    <t>__________ от 07.10.2022</t>
  </si>
  <si>
    <t>Согласование инициировано:07.10.2022 17:24</t>
  </si>
  <si>
    <t>№</t>
  </si>
  <si>
    <t>ФИО</t>
  </si>
  <si>
    <t>Статус</t>
  </si>
  <si>
    <t>Замечания/Комментарии</t>
  </si>
  <si>
    <t>1</t>
  </si>
  <si>
    <t>Дудоладова Мария Михайловна (Главный бухгалтер МУК "Ногинский Эстрадно-духовой оркестр")</t>
  </si>
  <si>
    <t>Не найден/сформирован, 07.10.2022 18:03</t>
  </si>
  <si>
    <t>2</t>
  </si>
  <si>
    <t>Боднарюк Алла Владимировна (Заместитель начальника Управления культуры администрации Богородского городского округа)</t>
  </si>
  <si>
    <t>Утвержден, 07.10.2022 18:02</t>
  </si>
  <si>
    <t>3</t>
  </si>
  <si>
    <t>Морозова Галина Владимировна (Главный специалист)</t>
  </si>
  <si>
    <t>Проверен, 07.10.2022 17:57</t>
  </si>
  <si>
    <t>1. Измените дату на текущую и на согл.</t>
  </si>
  <si>
    <t>4</t>
  </si>
  <si>
    <t>На проверке, 07.10.2022 17:54</t>
  </si>
  <si>
    <t>5</t>
  </si>
  <si>
    <t>Согласование, 07.10.2022 17:51</t>
  </si>
  <si>
    <t>6</t>
  </si>
  <si>
    <t>Не найден/сформирован, 07.10.2022 17:49</t>
  </si>
  <si>
    <t>7</t>
  </si>
  <si>
    <t>На проверке, 07.10.2022 17:47</t>
  </si>
  <si>
    <t>1. проставьте ожидаемое исполнение по всем показателям объема и качества</t>
  </si>
  <si>
    <t>8</t>
  </si>
  <si>
    <t>Согласование, 07.10.2022 17:44</t>
  </si>
  <si>
    <t>9</t>
  </si>
  <si>
    <t>Не найден/сформирован, 07.10.2022 17:41</t>
  </si>
  <si>
    <t>10</t>
  </si>
  <si>
    <t>На проверке, 07.10.2022 17:32</t>
  </si>
  <si>
    <t>1. проставьте ожидаемое исполнение по всем показателям объема и качества.2. Поясните, показатели качества в разделе "создание концертов и концертных программ" 3. скорректируйте пояснительную записку</t>
  </si>
  <si>
    <t>11</t>
  </si>
  <si>
    <t>Согласование, 07.10.2022 17:24</t>
  </si>
  <si>
    <t>12</t>
  </si>
  <si>
    <t>Не найден/сформирован, 06.10.2022 17:01</t>
  </si>
  <si>
    <t>13</t>
  </si>
  <si>
    <t>На проверке, 06.10.2022 16:24</t>
  </si>
  <si>
    <t>14</t>
  </si>
  <si>
    <t>Согласование, 06.10.2022 16:14</t>
  </si>
</sst>
</file>

<file path=xl/styles.xml><?xml version="1.0" encoding="utf-8"?>
<styleSheet xmlns="http://schemas.openxmlformats.org/spreadsheetml/2006/main">
  <fonts count="26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4" fillId="16" borderId="14" applyBorder="0">
      <alignment horizontal="right" vertical="center" wrapText="1"/>
    </xf>
    <xf numFmtId="0" fontId="16" fillId="18" borderId="16" applyBorder="0">
      <alignment horizontal="right" vertical="center" wrapText="1"/>
    </xf>
    <xf numFmtId="0" fontId="17" fillId="19" borderId="17" applyBorder="0">
      <alignment horizontal="left" vertical="center" wrapText="1"/>
    </xf>
    <xf numFmtId="0" fontId="18" fillId="20" borderId="18" applyBorder="0">
      <alignment horizontal="right" wrapText="1"/>
    </xf>
    <xf numFmtId="0" fontId="20" fillId="22" borderId="20" applyBorder="0">
      <alignment horizontal="center" wrapText="1"/>
    </xf>
    <xf numFmtId="0" fontId="21" fillId="23" borderId="21" applyBorder="0">
      <alignment horizontal="center" vertical="center" wrapText="1"/>
    </xf>
  </cellStyleXfs>
  <cellXfs count="35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left" vertical="center" wrapText="1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8" fillId="20" borderId="18" xfId="0" applyFont="1" applyFill="1" applyBorder="1" applyAlignment="1">
      <alignment horizontal="right" wrapText="1"/>
    </xf>
    <xf numFmtId="0" fontId="20" fillId="22" borderId="20" xfId="0" applyFont="1" applyFill="1" applyBorder="1" applyAlignment="1" applyProtection="1">
      <alignment horizontal="center" wrapText="1"/>
      <protection locked="0"/>
    </xf>
    <xf numFmtId="0" fontId="19" fillId="21" borderId="19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right" vertical="center" wrapText="1"/>
    </xf>
    <xf numFmtId="0" fontId="11" fillId="13" borderId="1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lef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topLeftCell="A25"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/>
    <row r="3" spans="1:6" ht="15" customHeight="1"/>
    <row r="4" spans="1:6" ht="20.100000000000001" customHeight="1">
      <c r="B4" s="10" t="s">
        <v>0</v>
      </c>
      <c r="E4" s="13" t="s">
        <v>1</v>
      </c>
      <c r="F4" s="13"/>
    </row>
    <row r="5" spans="1:6" ht="50.1" customHeight="1">
      <c r="B5" s="11" t="s">
        <v>2</v>
      </c>
      <c r="E5" s="14" t="s">
        <v>3</v>
      </c>
      <c r="F5" s="14"/>
    </row>
    <row r="6" spans="1:6" ht="30" customHeight="1">
      <c r="B6" s="11" t="s">
        <v>4</v>
      </c>
      <c r="E6" s="15" t="s">
        <v>5</v>
      </c>
      <c r="F6" s="15"/>
    </row>
    <row r="7" spans="1:6" ht="30" customHeight="1">
      <c r="B7" s="11" t="s">
        <v>6</v>
      </c>
      <c r="E7" s="1"/>
      <c r="F7" s="1" t="s">
        <v>7</v>
      </c>
    </row>
    <row r="8" spans="1:6" ht="15" customHeight="1">
      <c r="B8" s="11" t="s">
        <v>8</v>
      </c>
      <c r="E8" s="4" t="s">
        <v>9</v>
      </c>
      <c r="F8" s="4" t="s">
        <v>10</v>
      </c>
    </row>
    <row r="9" spans="1:6" ht="20.100000000000001" customHeight="1">
      <c r="B9" s="11" t="s">
        <v>11</v>
      </c>
      <c r="E9" s="16" t="s">
        <v>12</v>
      </c>
      <c r="F9" s="16"/>
    </row>
    <row r="10" spans="1:6" ht="15" customHeight="1">
      <c r="B10" s="12" t="s">
        <v>13</v>
      </c>
      <c r="E10" s="15" t="s">
        <v>14</v>
      </c>
      <c r="F10" s="15"/>
    </row>
    <row r="11" spans="1:6" ht="15" customHeight="1"/>
    <row r="12" spans="1:6" ht="20.100000000000001" customHeight="1">
      <c r="A12" s="16" t="s">
        <v>15</v>
      </c>
      <c r="B12" s="16"/>
      <c r="C12" s="16"/>
      <c r="D12" s="16"/>
      <c r="E12" s="16"/>
      <c r="F12" s="16"/>
    </row>
    <row r="13" spans="1:6" ht="20.100000000000001" customHeight="1">
      <c r="A13" s="16" t="s">
        <v>16</v>
      </c>
      <c r="B13" s="16"/>
      <c r="C13" s="16"/>
      <c r="D13" s="16"/>
      <c r="E13" s="16"/>
      <c r="F13" s="16"/>
    </row>
    <row r="14" spans="1:6" ht="20.100000000000001" customHeight="1">
      <c r="A14" s="16" t="s">
        <v>17</v>
      </c>
      <c r="B14" s="16"/>
      <c r="C14" s="16"/>
      <c r="D14" s="16"/>
      <c r="E14" s="16"/>
      <c r="F14" s="16"/>
    </row>
    <row r="15" spans="1:6" ht="20.100000000000001" customHeight="1">
      <c r="F15" s="3" t="s">
        <v>18</v>
      </c>
    </row>
    <row r="16" spans="1:6" ht="30" customHeight="1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15" customHeight="1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45" customHeight="1">
      <c r="A20" s="18" t="s">
        <v>31</v>
      </c>
      <c r="B20" s="18"/>
      <c r="C20" s="18"/>
      <c r="D20" s="16"/>
      <c r="E20" s="16"/>
      <c r="F20" s="19"/>
    </row>
    <row r="21" spans="1:6" ht="15" customHeight="1">
      <c r="A21" s="18" t="s">
        <v>32</v>
      </c>
      <c r="B21" s="18"/>
      <c r="C21" s="18"/>
      <c r="D21" s="16"/>
      <c r="E21" s="16"/>
      <c r="F21" s="19"/>
    </row>
    <row r="22" spans="1:6" ht="30" customHeight="1">
      <c r="A22" s="18" t="s">
        <v>33</v>
      </c>
      <c r="B22" s="18"/>
      <c r="C22" s="18"/>
      <c r="D22" s="16"/>
      <c r="E22" s="16"/>
      <c r="F22" s="19"/>
    </row>
    <row r="23" spans="1:6" ht="30" customHeight="1">
      <c r="A23" s="18" t="s">
        <v>34</v>
      </c>
      <c r="B23" s="18"/>
      <c r="C23" s="18"/>
      <c r="D23" s="16"/>
      <c r="E23" s="16"/>
      <c r="F23" s="19"/>
    </row>
    <row r="24" spans="1:6" ht="45" customHeight="1">
      <c r="A24" s="18" t="s">
        <v>35</v>
      </c>
      <c r="B24" s="18"/>
      <c r="C24" s="18"/>
      <c r="D24" s="16"/>
      <c r="E24" s="16"/>
      <c r="F24" s="19"/>
    </row>
    <row r="25" spans="1:6" ht="30" customHeight="1">
      <c r="A25" s="18" t="s">
        <v>36</v>
      </c>
      <c r="B25" s="18"/>
      <c r="C25" s="18"/>
      <c r="D25" s="16"/>
      <c r="E25" s="16"/>
      <c r="F25" s="19"/>
    </row>
    <row r="26" spans="1:6" ht="15" customHeight="1">
      <c r="A26" s="18" t="s">
        <v>37</v>
      </c>
      <c r="B26" s="18"/>
      <c r="C26" s="18"/>
      <c r="D26" s="16"/>
      <c r="E26" s="16"/>
      <c r="F26" s="19"/>
    </row>
    <row r="27" spans="1:6" ht="15" customHeight="1">
      <c r="A27" s="18" t="s">
        <v>38</v>
      </c>
      <c r="B27" s="18"/>
      <c r="C27" s="18"/>
      <c r="D27" s="16"/>
      <c r="E27" s="16"/>
      <c r="F27" s="19"/>
    </row>
    <row r="28" spans="1:6" ht="30" customHeight="1">
      <c r="A28" s="18" t="s">
        <v>39</v>
      </c>
      <c r="B28" s="18"/>
      <c r="C28" s="18"/>
      <c r="D28" s="16"/>
      <c r="E28" s="16"/>
      <c r="F28" s="19"/>
    </row>
    <row r="29" spans="1:6" ht="45" customHeight="1">
      <c r="A29" s="18" t="s">
        <v>40</v>
      </c>
      <c r="B29" s="18"/>
      <c r="C29" s="18"/>
      <c r="D29" s="16"/>
      <c r="E29" s="16"/>
      <c r="F29" s="19"/>
    </row>
    <row r="30" spans="1:6" ht="30" customHeight="1">
      <c r="A30" s="18" t="s">
        <v>41</v>
      </c>
      <c r="B30" s="18"/>
      <c r="C30" s="18"/>
      <c r="D30" s="16"/>
      <c r="E30" s="16"/>
      <c r="F30" s="19"/>
    </row>
    <row r="31" spans="1:6" ht="30" customHeight="1">
      <c r="A31" s="18" t="s">
        <v>42</v>
      </c>
      <c r="B31" s="18"/>
      <c r="C31" s="18"/>
      <c r="D31" s="16"/>
      <c r="E31" s="16"/>
      <c r="F31" s="19"/>
    </row>
    <row r="32" spans="1:6" ht="15" customHeight="1">
      <c r="A32" s="18" t="s">
        <v>43</v>
      </c>
      <c r="B32" s="18"/>
      <c r="C32" s="18"/>
      <c r="D32" s="16"/>
      <c r="E32" s="16"/>
      <c r="F32" s="19"/>
    </row>
    <row r="33" spans="1:6" ht="20.100000000000001" customHeight="1">
      <c r="A33" s="17" t="s">
        <v>44</v>
      </c>
      <c r="B33" s="17"/>
      <c r="C33" s="17"/>
      <c r="D33" s="2"/>
      <c r="E33" s="2"/>
      <c r="F33" s="3"/>
    </row>
    <row r="34" spans="1:6" ht="20.100000000000001" customHeight="1">
      <c r="A34" s="18" t="s">
        <v>45</v>
      </c>
      <c r="B34" s="18"/>
      <c r="C34" s="18"/>
      <c r="D34" s="2"/>
      <c r="E34" s="2"/>
      <c r="F34" s="3"/>
    </row>
    <row r="35" spans="1:6" ht="20.100000000000001" customHeight="1">
      <c r="A35" s="17" t="s">
        <v>46</v>
      </c>
      <c r="B35" s="17"/>
      <c r="C35" s="17"/>
      <c r="D35" s="2"/>
      <c r="E35" s="2"/>
      <c r="F35" s="3"/>
    </row>
    <row r="36" spans="1:6" ht="20.100000000000001" customHeight="1">
      <c r="A36" s="18" t="s">
        <v>47</v>
      </c>
      <c r="B36" s="18"/>
      <c r="C36" s="18"/>
      <c r="D36" s="2"/>
      <c r="E36" s="2"/>
      <c r="F36" s="3"/>
    </row>
    <row r="37" spans="1:6" ht="20.100000000000001" customHeight="1">
      <c r="A37" s="17" t="s">
        <v>48</v>
      </c>
      <c r="B37" s="17"/>
      <c r="C37" s="17"/>
      <c r="D37" s="2"/>
      <c r="E37" s="2"/>
      <c r="F37" s="3"/>
    </row>
    <row r="38" spans="1:6" ht="20.100000000000001" customHeight="1">
      <c r="A38" s="18" t="s">
        <v>49</v>
      </c>
      <c r="B38" s="18"/>
      <c r="C38" s="18"/>
      <c r="D38" s="2"/>
      <c r="E38" s="2"/>
      <c r="F38" s="3"/>
    </row>
  </sheetData>
  <sheetProtection password="9292" sheet="1" objects="1" scenarios="1"/>
  <mergeCells count="34">
    <mergeCell ref="A36:C36"/>
    <mergeCell ref="A37:C37"/>
    <mergeCell ref="A38:C38"/>
    <mergeCell ref="A31:C31"/>
    <mergeCell ref="A32:C32"/>
    <mergeCell ref="A33:C33"/>
    <mergeCell ref="A34:C34"/>
    <mergeCell ref="A35:C35"/>
    <mergeCell ref="A18:C18"/>
    <mergeCell ref="A19:C19"/>
    <mergeCell ref="D19:D32"/>
    <mergeCell ref="E19:E32"/>
    <mergeCell ref="F19:F32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&amp;K00-00922815.O16.181843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8"/>
  <sheetViews>
    <sheetView workbookViewId="0">
      <selection sqref="A1:Q1"/>
    </sheetView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52</v>
      </c>
      <c r="B5" s="20"/>
      <c r="C5" s="20"/>
      <c r="D5" s="22" t="s">
        <v>53</v>
      </c>
      <c r="E5" s="22"/>
      <c r="F5" s="22"/>
      <c r="G5" s="22"/>
      <c r="H5" s="22"/>
      <c r="I5" s="22"/>
      <c r="J5" s="22"/>
      <c r="K5" s="23" t="s">
        <v>54</v>
      </c>
      <c r="L5" s="23"/>
      <c r="M5" s="23"/>
      <c r="N5" s="23"/>
      <c r="O5" s="24" t="s">
        <v>55</v>
      </c>
      <c r="P5" s="24"/>
      <c r="Q5" s="24"/>
    </row>
    <row r="6" spans="1:17" ht="15" customHeight="1"/>
    <row r="7" spans="1:17" ht="20.100000000000001" customHeight="1">
      <c r="A7" s="20" t="s">
        <v>56</v>
      </c>
      <c r="B7" s="20"/>
      <c r="C7" s="20"/>
      <c r="D7" s="22" t="s">
        <v>57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58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59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60</v>
      </c>
      <c r="B11" s="24" t="s">
        <v>61</v>
      </c>
      <c r="C11" s="24"/>
      <c r="D11" s="24"/>
      <c r="E11" s="24" t="s">
        <v>62</v>
      </c>
      <c r="F11" s="24"/>
      <c r="G11" s="24" t="s">
        <v>63</v>
      </c>
      <c r="H11" s="24"/>
      <c r="I11" s="24"/>
      <c r="J11" s="24"/>
      <c r="K11" s="24"/>
      <c r="L11" s="24"/>
      <c r="M11" s="24"/>
      <c r="N11" s="24"/>
      <c r="O11" s="24"/>
      <c r="P11" s="24" t="s">
        <v>64</v>
      </c>
    </row>
    <row r="12" spans="1:17" ht="30" customHeight="1">
      <c r="A12" s="24"/>
      <c r="B12" s="24" t="s">
        <v>65</v>
      </c>
      <c r="C12" s="24" t="s">
        <v>65</v>
      </c>
      <c r="D12" s="24" t="s">
        <v>65</v>
      </c>
      <c r="E12" s="24" t="s">
        <v>65</v>
      </c>
      <c r="F12" s="24" t="s">
        <v>65</v>
      </c>
      <c r="G12" s="24" t="s">
        <v>65</v>
      </c>
      <c r="H12" s="24" t="s">
        <v>66</v>
      </c>
      <c r="I12" s="24"/>
      <c r="J12" s="24" t="s">
        <v>67</v>
      </c>
      <c r="K12" s="24" t="s">
        <v>68</v>
      </c>
      <c r="L12" s="24" t="s">
        <v>69</v>
      </c>
      <c r="M12" s="24" t="s">
        <v>70</v>
      </c>
      <c r="N12" s="24" t="s">
        <v>71</v>
      </c>
      <c r="O12" s="24" t="s">
        <v>72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73</v>
      </c>
      <c r="I13" s="5" t="s">
        <v>74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105" customHeight="1">
      <c r="A15" s="6" t="s">
        <v>75</v>
      </c>
      <c r="B15" s="5" t="s">
        <v>76</v>
      </c>
      <c r="C15" s="5" t="s">
        <v>77</v>
      </c>
      <c r="D15" s="5" t="s">
        <v>78</v>
      </c>
      <c r="E15" s="5" t="s">
        <v>78</v>
      </c>
      <c r="F15" s="5" t="s">
        <v>78</v>
      </c>
      <c r="G15" s="6" t="s">
        <v>79</v>
      </c>
      <c r="H15" s="5" t="s">
        <v>80</v>
      </c>
      <c r="I15" s="5" t="s">
        <v>81</v>
      </c>
      <c r="J15" s="7">
        <v>78</v>
      </c>
      <c r="K15" s="7">
        <v>44.62</v>
      </c>
      <c r="L15" s="7">
        <v>34.840000000000003</v>
      </c>
      <c r="M15" s="7">
        <v>10</v>
      </c>
      <c r="N15" s="7">
        <f>SUM(J15-K15)</f>
        <v>33.380000000000003</v>
      </c>
      <c r="O15" s="5"/>
      <c r="P15" s="7"/>
    </row>
    <row r="16" spans="1:17" ht="90" customHeight="1">
      <c r="A16" s="6" t="s">
        <v>75</v>
      </c>
      <c r="B16" s="5" t="s">
        <v>76</v>
      </c>
      <c r="C16" s="5" t="s">
        <v>77</v>
      </c>
      <c r="D16" s="5" t="s">
        <v>78</v>
      </c>
      <c r="E16" s="5" t="s">
        <v>78</v>
      </c>
      <c r="F16" s="5" t="s">
        <v>78</v>
      </c>
      <c r="G16" s="6" t="s">
        <v>82</v>
      </c>
      <c r="H16" s="5" t="s">
        <v>83</v>
      </c>
      <c r="I16" s="5"/>
      <c r="J16" s="7">
        <v>28600</v>
      </c>
      <c r="K16" s="7">
        <v>0</v>
      </c>
      <c r="L16" s="7">
        <v>28600</v>
      </c>
      <c r="M16" s="7">
        <v>10</v>
      </c>
      <c r="N16" s="7">
        <f>SUM(J16-K16)</f>
        <v>28600</v>
      </c>
      <c r="O16" s="5"/>
      <c r="P16" s="7"/>
    </row>
    <row r="17" spans="1:18" ht="90" customHeight="1">
      <c r="A17" s="6" t="s">
        <v>75</v>
      </c>
      <c r="B17" s="5" t="s">
        <v>76</v>
      </c>
      <c r="C17" s="5" t="s">
        <v>77</v>
      </c>
      <c r="D17" s="5" t="s">
        <v>78</v>
      </c>
      <c r="E17" s="5" t="s">
        <v>78</v>
      </c>
      <c r="F17" s="5" t="s">
        <v>78</v>
      </c>
      <c r="G17" s="6" t="s">
        <v>84</v>
      </c>
      <c r="H17" s="5" t="s">
        <v>83</v>
      </c>
      <c r="I17" s="5"/>
      <c r="J17" s="7">
        <v>48373</v>
      </c>
      <c r="K17" s="7">
        <v>35578.879999999997</v>
      </c>
      <c r="L17" s="7">
        <v>60000</v>
      </c>
      <c r="M17" s="7">
        <v>10</v>
      </c>
      <c r="N17" s="7">
        <f>SUM(J17-K17)</f>
        <v>12794.120000000003</v>
      </c>
      <c r="O17" s="5"/>
      <c r="P17" s="7"/>
    </row>
    <row r="18" spans="1:18" ht="15" customHeight="1"/>
    <row r="19" spans="1:18" ht="20.100000000000001" customHeight="1">
      <c r="A19" s="20" t="s">
        <v>85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8" ht="30" customHeight="1">
      <c r="A20" s="24" t="s">
        <v>60</v>
      </c>
      <c r="B20" s="24" t="s">
        <v>61</v>
      </c>
      <c r="C20" s="24"/>
      <c r="D20" s="24"/>
      <c r="E20" s="24" t="s">
        <v>62</v>
      </c>
      <c r="F20" s="24"/>
      <c r="G20" s="24" t="s">
        <v>86</v>
      </c>
      <c r="H20" s="24"/>
      <c r="I20" s="24"/>
      <c r="J20" s="24"/>
      <c r="K20" s="24"/>
      <c r="L20" s="24"/>
      <c r="M20" s="24"/>
      <c r="N20" s="24"/>
      <c r="O20" s="24"/>
      <c r="P20" s="24" t="s">
        <v>87</v>
      </c>
      <c r="Q20" s="24" t="s">
        <v>88</v>
      </c>
      <c r="R20" s="24" t="s">
        <v>89</v>
      </c>
    </row>
    <row r="21" spans="1:18" ht="30" customHeight="1">
      <c r="A21" s="24"/>
      <c r="B21" s="24" t="s">
        <v>90</v>
      </c>
      <c r="C21" s="24" t="s">
        <v>91</v>
      </c>
      <c r="D21" s="24" t="s">
        <v>78</v>
      </c>
      <c r="E21" s="24" t="s">
        <v>78</v>
      </c>
      <c r="F21" s="24" t="s">
        <v>78</v>
      </c>
      <c r="G21" s="24" t="s">
        <v>65</v>
      </c>
      <c r="H21" s="24" t="s">
        <v>66</v>
      </c>
      <c r="I21" s="24"/>
      <c r="J21" s="24" t="s">
        <v>67</v>
      </c>
      <c r="K21" s="24" t="s">
        <v>68</v>
      </c>
      <c r="L21" s="24" t="s">
        <v>69</v>
      </c>
      <c r="M21" s="24" t="s">
        <v>70</v>
      </c>
      <c r="N21" s="24" t="s">
        <v>71</v>
      </c>
      <c r="O21" s="24" t="s">
        <v>72</v>
      </c>
      <c r="P21" s="24"/>
      <c r="Q21" s="24"/>
      <c r="R21" s="24"/>
    </row>
    <row r="22" spans="1:18" ht="30" customHeight="1">
      <c r="A22" s="24"/>
      <c r="B22" s="24"/>
      <c r="C22" s="24"/>
      <c r="D22" s="24"/>
      <c r="E22" s="24"/>
      <c r="F22" s="24"/>
      <c r="G22" s="24"/>
      <c r="H22" s="5" t="s">
        <v>73</v>
      </c>
      <c r="I22" s="5" t="s">
        <v>74</v>
      </c>
      <c r="J22" s="24"/>
      <c r="K22" s="24"/>
      <c r="L22" s="24"/>
      <c r="M22" s="24"/>
      <c r="N22" s="24"/>
      <c r="O22" s="24"/>
      <c r="P22" s="24"/>
      <c r="Q22" s="24"/>
      <c r="R22" s="24"/>
    </row>
    <row r="23" spans="1:18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5">
        <v>14</v>
      </c>
      <c r="O23" s="5">
        <v>15</v>
      </c>
      <c r="P23" s="5">
        <v>16</v>
      </c>
      <c r="Q23" s="5">
        <v>17</v>
      </c>
      <c r="R23" s="5">
        <v>18</v>
      </c>
    </row>
    <row r="24" spans="1:18" ht="30" customHeight="1">
      <c r="A24" s="6" t="s">
        <v>75</v>
      </c>
      <c r="B24" s="5" t="s">
        <v>76</v>
      </c>
      <c r="C24" s="5" t="s">
        <v>77</v>
      </c>
      <c r="D24" s="5" t="s">
        <v>78</v>
      </c>
      <c r="E24" s="5" t="s">
        <v>78</v>
      </c>
      <c r="F24" s="5" t="s">
        <v>78</v>
      </c>
      <c r="G24" s="6" t="s">
        <v>92</v>
      </c>
      <c r="H24" s="6" t="s">
        <v>93</v>
      </c>
      <c r="I24" s="5" t="s">
        <v>94</v>
      </c>
      <c r="J24" s="7">
        <v>4470</v>
      </c>
      <c r="K24" s="7">
        <v>2550</v>
      </c>
      <c r="L24" s="7">
        <v>4470</v>
      </c>
      <c r="M24" s="7">
        <v>10</v>
      </c>
      <c r="N24" s="7">
        <f>SUM(J24-K24)</f>
        <v>1920</v>
      </c>
      <c r="O24" s="5"/>
      <c r="P24" s="7">
        <v>529.44067561521251</v>
      </c>
      <c r="Q24" s="7">
        <v>402.68456375838929</v>
      </c>
      <c r="R24" s="7">
        <f>N24*P24</f>
        <v>1016526.097181208</v>
      </c>
    </row>
    <row r="25" spans="1:18" ht="15" customHeight="1"/>
    <row r="26" spans="1:18" ht="20.100000000000001" customHeight="1">
      <c r="A26" s="20" t="s">
        <v>95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8" ht="30" customHeight="1">
      <c r="A27" s="24" t="s">
        <v>60</v>
      </c>
      <c r="B27" s="24" t="s">
        <v>96</v>
      </c>
      <c r="C27" s="24"/>
      <c r="D27" s="24"/>
      <c r="E27" s="24"/>
      <c r="F27" s="24" t="s">
        <v>97</v>
      </c>
      <c r="G27" s="24"/>
      <c r="H27" s="24"/>
      <c r="I27" s="24"/>
    </row>
    <row r="28" spans="1:18" ht="30" customHeight="1">
      <c r="A28" s="24"/>
      <c r="B28" s="5" t="s">
        <v>67</v>
      </c>
      <c r="C28" s="5" t="s">
        <v>68</v>
      </c>
      <c r="D28" s="5" t="s">
        <v>71</v>
      </c>
      <c r="E28" s="5" t="s">
        <v>69</v>
      </c>
      <c r="F28" s="5" t="s">
        <v>98</v>
      </c>
      <c r="G28" s="5" t="s">
        <v>68</v>
      </c>
      <c r="H28" s="5" t="s">
        <v>71</v>
      </c>
      <c r="I28" s="5" t="s">
        <v>69</v>
      </c>
    </row>
    <row r="29" spans="1:18" ht="15" customHeight="1">
      <c r="A29" s="5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5">
        <v>7</v>
      </c>
      <c r="H29" s="5">
        <v>8</v>
      </c>
      <c r="I29" s="5">
        <v>9</v>
      </c>
    </row>
    <row r="30" spans="1:18" ht="30" customHeight="1">
      <c r="A30" s="6" t="s">
        <v>75</v>
      </c>
      <c r="B30" s="7">
        <v>2366.5998199999999</v>
      </c>
      <c r="C30" s="7">
        <v>1425.3701799999999</v>
      </c>
      <c r="D30" s="7">
        <f>SUM(B30-C30)</f>
        <v>941.22964000000002</v>
      </c>
      <c r="E30" s="7">
        <f>L24*P24/1000</f>
        <v>2366.5998199999999</v>
      </c>
      <c r="F30" s="7">
        <v>1800</v>
      </c>
      <c r="G30" s="7">
        <v>473.27780000000001</v>
      </c>
      <c r="H30" s="7">
        <f>F30-G30</f>
        <v>1326.7221999999999</v>
      </c>
      <c r="I30" s="7">
        <f>L24*Q24/1000</f>
        <v>1800.0000000000002</v>
      </c>
    </row>
    <row r="31" spans="1:18" ht="24.95" customHeight="1">
      <c r="A31" s="21" t="s">
        <v>99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8" ht="15" customHeight="1"/>
    <row r="33" spans="1:18" ht="39.950000000000003" customHeight="1">
      <c r="A33" s="20" t="s">
        <v>52</v>
      </c>
      <c r="B33" s="20"/>
      <c r="C33" s="20"/>
      <c r="D33" s="22" t="s">
        <v>100</v>
      </c>
      <c r="E33" s="22"/>
      <c r="F33" s="22"/>
      <c r="G33" s="22"/>
      <c r="H33" s="22"/>
      <c r="I33" s="22"/>
      <c r="J33" s="22"/>
      <c r="K33" s="23" t="s">
        <v>54</v>
      </c>
      <c r="L33" s="23"/>
      <c r="M33" s="23"/>
      <c r="N33" s="23"/>
      <c r="O33" s="24" t="s">
        <v>101</v>
      </c>
      <c r="P33" s="24"/>
      <c r="Q33" s="24"/>
    </row>
    <row r="34" spans="1:18" ht="15" customHeight="1"/>
    <row r="35" spans="1:18" ht="20.100000000000001" customHeight="1">
      <c r="A35" s="20" t="s">
        <v>56</v>
      </c>
      <c r="B35" s="20"/>
      <c r="C35" s="20"/>
      <c r="D35" s="22" t="s">
        <v>57</v>
      </c>
      <c r="E35" s="22"/>
      <c r="F35" s="22"/>
      <c r="G35" s="22"/>
      <c r="H35" s="22"/>
      <c r="I35" s="22"/>
      <c r="J35" s="22"/>
    </row>
    <row r="36" spans="1:18" ht="15" customHeight="1"/>
    <row r="37" spans="1:18" ht="20.100000000000001" customHeight="1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8" ht="20.100000000000001" customHeight="1">
      <c r="A38" s="20" t="s">
        <v>59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8" ht="30" customHeight="1">
      <c r="A39" s="24" t="s">
        <v>60</v>
      </c>
      <c r="B39" s="24" t="s">
        <v>61</v>
      </c>
      <c r="C39" s="24"/>
      <c r="D39" s="24"/>
      <c r="E39" s="24" t="s">
        <v>62</v>
      </c>
      <c r="F39" s="24"/>
      <c r="G39" s="24" t="s">
        <v>63</v>
      </c>
      <c r="H39" s="24"/>
      <c r="I39" s="24"/>
      <c r="J39" s="24"/>
      <c r="K39" s="24"/>
      <c r="L39" s="24"/>
      <c r="M39" s="24"/>
      <c r="N39" s="24"/>
      <c r="O39" s="24"/>
      <c r="P39" s="24" t="s">
        <v>64</v>
      </c>
    </row>
    <row r="40" spans="1:18" ht="30" customHeight="1">
      <c r="A40" s="24"/>
      <c r="B40" s="24" t="s">
        <v>65</v>
      </c>
      <c r="C40" s="24" t="s">
        <v>65</v>
      </c>
      <c r="D40" s="24" t="s">
        <v>65</v>
      </c>
      <c r="E40" s="24" t="s">
        <v>65</v>
      </c>
      <c r="F40" s="24" t="s">
        <v>65</v>
      </c>
      <c r="G40" s="24" t="s">
        <v>65</v>
      </c>
      <c r="H40" s="24" t="s">
        <v>66</v>
      </c>
      <c r="I40" s="24"/>
      <c r="J40" s="24" t="s">
        <v>67</v>
      </c>
      <c r="K40" s="24" t="s">
        <v>68</v>
      </c>
      <c r="L40" s="24" t="s">
        <v>69</v>
      </c>
      <c r="M40" s="24" t="s">
        <v>70</v>
      </c>
      <c r="N40" s="24" t="s">
        <v>71</v>
      </c>
      <c r="O40" s="24" t="s">
        <v>72</v>
      </c>
      <c r="P40" s="24"/>
    </row>
    <row r="41" spans="1:18" ht="30" customHeight="1">
      <c r="A41" s="24"/>
      <c r="B41" s="24"/>
      <c r="C41" s="24"/>
      <c r="D41" s="24"/>
      <c r="E41" s="24"/>
      <c r="F41" s="24"/>
      <c r="G41" s="24"/>
      <c r="H41" s="5" t="s">
        <v>73</v>
      </c>
      <c r="I41" s="5" t="s">
        <v>74</v>
      </c>
      <c r="J41" s="24"/>
      <c r="K41" s="24"/>
      <c r="L41" s="24"/>
      <c r="M41" s="24"/>
      <c r="N41" s="24"/>
      <c r="O41" s="24"/>
      <c r="P41" s="24"/>
    </row>
    <row r="42" spans="1:18" ht="15" customHeight="1">
      <c r="A42" s="5">
        <v>1</v>
      </c>
      <c r="B42" s="5">
        <v>2</v>
      </c>
      <c r="C42" s="5">
        <v>3</v>
      </c>
      <c r="D42" s="5">
        <v>4</v>
      </c>
      <c r="E42" s="5">
        <v>5</v>
      </c>
      <c r="F42" s="5">
        <v>6</v>
      </c>
      <c r="G42" s="5">
        <v>7</v>
      </c>
      <c r="H42" s="5">
        <v>8</v>
      </c>
      <c r="I42" s="5">
        <v>9</v>
      </c>
      <c r="J42" s="5">
        <v>10</v>
      </c>
      <c r="K42" s="5">
        <v>11</v>
      </c>
      <c r="L42" s="5">
        <v>12</v>
      </c>
      <c r="M42" s="5">
        <v>13</v>
      </c>
      <c r="N42" s="5">
        <v>14</v>
      </c>
      <c r="O42" s="5">
        <v>15</v>
      </c>
      <c r="P42" s="5">
        <v>16</v>
      </c>
    </row>
    <row r="43" spans="1:18" ht="105" customHeight="1">
      <c r="A43" s="6" t="s">
        <v>102</v>
      </c>
      <c r="B43" s="5" t="s">
        <v>76</v>
      </c>
      <c r="C43" s="5" t="s">
        <v>77</v>
      </c>
      <c r="D43" s="5" t="s">
        <v>78</v>
      </c>
      <c r="E43" s="5" t="s">
        <v>78</v>
      </c>
      <c r="F43" s="5" t="s">
        <v>78</v>
      </c>
      <c r="G43" s="6" t="s">
        <v>79</v>
      </c>
      <c r="H43" s="5" t="s">
        <v>80</v>
      </c>
      <c r="I43" s="5" t="s">
        <v>81</v>
      </c>
      <c r="J43" s="7">
        <v>20</v>
      </c>
      <c r="K43" s="7">
        <v>44.62</v>
      </c>
      <c r="L43" s="7">
        <v>47.7</v>
      </c>
      <c r="M43" s="7">
        <v>10</v>
      </c>
      <c r="N43" s="7">
        <f>SUM(J43-K43)</f>
        <v>-24.619999999999997</v>
      </c>
      <c r="O43" s="5"/>
      <c r="P43" s="7"/>
    </row>
    <row r="44" spans="1:18" ht="90" customHeight="1">
      <c r="A44" s="6" t="s">
        <v>102</v>
      </c>
      <c r="B44" s="5" t="s">
        <v>76</v>
      </c>
      <c r="C44" s="5" t="s">
        <v>77</v>
      </c>
      <c r="D44" s="5" t="s">
        <v>78</v>
      </c>
      <c r="E44" s="5" t="s">
        <v>78</v>
      </c>
      <c r="F44" s="5" t="s">
        <v>78</v>
      </c>
      <c r="G44" s="6" t="s">
        <v>82</v>
      </c>
      <c r="H44" s="5" t="s">
        <v>83</v>
      </c>
      <c r="I44" s="5"/>
      <c r="J44" s="7">
        <v>0</v>
      </c>
      <c r="K44" s="7">
        <v>0</v>
      </c>
      <c r="L44" s="7">
        <v>0</v>
      </c>
      <c r="M44" s="7">
        <v>10</v>
      </c>
      <c r="N44" s="7">
        <f>SUM(J44-K44)</f>
        <v>0</v>
      </c>
      <c r="O44" s="5"/>
      <c r="P44" s="7"/>
    </row>
    <row r="45" spans="1:18" ht="90" customHeight="1">
      <c r="A45" s="6" t="s">
        <v>102</v>
      </c>
      <c r="B45" s="5" t="s">
        <v>76</v>
      </c>
      <c r="C45" s="5" t="s">
        <v>77</v>
      </c>
      <c r="D45" s="5" t="s">
        <v>78</v>
      </c>
      <c r="E45" s="5" t="s">
        <v>78</v>
      </c>
      <c r="F45" s="5" t="s">
        <v>78</v>
      </c>
      <c r="G45" s="6" t="s">
        <v>84</v>
      </c>
      <c r="H45" s="5" t="s">
        <v>83</v>
      </c>
      <c r="I45" s="5"/>
      <c r="J45" s="7">
        <v>0</v>
      </c>
      <c r="K45" s="7">
        <v>0</v>
      </c>
      <c r="L45" s="7">
        <v>0</v>
      </c>
      <c r="M45" s="7">
        <v>10</v>
      </c>
      <c r="N45" s="7">
        <f>SUM(J45-K45)</f>
        <v>0</v>
      </c>
      <c r="O45" s="5"/>
      <c r="P45" s="7"/>
    </row>
    <row r="46" spans="1:18" ht="15" customHeight="1"/>
    <row r="47" spans="1:18" ht="20.100000000000001" customHeight="1">
      <c r="A47" s="20" t="s">
        <v>85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8" ht="30" customHeight="1">
      <c r="A48" s="24" t="s">
        <v>60</v>
      </c>
      <c r="B48" s="24" t="s">
        <v>61</v>
      </c>
      <c r="C48" s="24"/>
      <c r="D48" s="24"/>
      <c r="E48" s="24" t="s">
        <v>62</v>
      </c>
      <c r="F48" s="24"/>
      <c r="G48" s="24" t="s">
        <v>86</v>
      </c>
      <c r="H48" s="24"/>
      <c r="I48" s="24"/>
      <c r="J48" s="24"/>
      <c r="K48" s="24"/>
      <c r="L48" s="24"/>
      <c r="M48" s="24"/>
      <c r="N48" s="24"/>
      <c r="O48" s="24"/>
      <c r="P48" s="24" t="s">
        <v>87</v>
      </c>
      <c r="Q48" s="24" t="s">
        <v>88</v>
      </c>
      <c r="R48" s="24" t="s">
        <v>89</v>
      </c>
    </row>
    <row r="49" spans="1:18" ht="30" customHeight="1">
      <c r="A49" s="24"/>
      <c r="B49" s="24" t="s">
        <v>90</v>
      </c>
      <c r="C49" s="24" t="s">
        <v>91</v>
      </c>
      <c r="D49" s="24" t="s">
        <v>78</v>
      </c>
      <c r="E49" s="24" t="s">
        <v>78</v>
      </c>
      <c r="F49" s="24" t="s">
        <v>78</v>
      </c>
      <c r="G49" s="24" t="s">
        <v>65</v>
      </c>
      <c r="H49" s="24" t="s">
        <v>66</v>
      </c>
      <c r="I49" s="24"/>
      <c r="J49" s="24" t="s">
        <v>67</v>
      </c>
      <c r="K49" s="24" t="s">
        <v>68</v>
      </c>
      <c r="L49" s="24" t="s">
        <v>69</v>
      </c>
      <c r="M49" s="24" t="s">
        <v>70</v>
      </c>
      <c r="N49" s="24" t="s">
        <v>71</v>
      </c>
      <c r="O49" s="24" t="s">
        <v>72</v>
      </c>
      <c r="P49" s="24"/>
      <c r="Q49" s="24"/>
      <c r="R49" s="24"/>
    </row>
    <row r="50" spans="1:18" ht="30" customHeight="1">
      <c r="A50" s="24"/>
      <c r="B50" s="24"/>
      <c r="C50" s="24"/>
      <c r="D50" s="24"/>
      <c r="E50" s="24"/>
      <c r="F50" s="24"/>
      <c r="G50" s="24"/>
      <c r="H50" s="5" t="s">
        <v>73</v>
      </c>
      <c r="I50" s="5" t="s">
        <v>74</v>
      </c>
      <c r="J50" s="24"/>
      <c r="K50" s="24"/>
      <c r="L50" s="24"/>
      <c r="M50" s="24"/>
      <c r="N50" s="24"/>
      <c r="O50" s="24"/>
      <c r="P50" s="24"/>
      <c r="Q50" s="24"/>
      <c r="R50" s="24"/>
    </row>
    <row r="51" spans="1:18" ht="15" customHeight="1">
      <c r="A51" s="5">
        <v>1</v>
      </c>
      <c r="B51" s="5">
        <v>2</v>
      </c>
      <c r="C51" s="5">
        <v>3</v>
      </c>
      <c r="D51" s="5">
        <v>4</v>
      </c>
      <c r="E51" s="5">
        <v>5</v>
      </c>
      <c r="F51" s="5">
        <v>6</v>
      </c>
      <c r="G51" s="5">
        <v>7</v>
      </c>
      <c r="H51" s="5">
        <v>8</v>
      </c>
      <c r="I51" s="5">
        <v>9</v>
      </c>
      <c r="J51" s="5">
        <v>10</v>
      </c>
      <c r="K51" s="5">
        <v>11</v>
      </c>
      <c r="L51" s="5">
        <v>12</v>
      </c>
      <c r="M51" s="5">
        <v>13</v>
      </c>
      <c r="N51" s="5">
        <v>14</v>
      </c>
      <c r="O51" s="5">
        <v>15</v>
      </c>
      <c r="P51" s="5">
        <v>16</v>
      </c>
      <c r="Q51" s="5">
        <v>17</v>
      </c>
      <c r="R51" s="5">
        <v>18</v>
      </c>
    </row>
    <row r="52" spans="1:18" ht="30" customHeight="1">
      <c r="A52" s="6" t="s">
        <v>102</v>
      </c>
      <c r="B52" s="5" t="s">
        <v>76</v>
      </c>
      <c r="C52" s="5" t="s">
        <v>77</v>
      </c>
      <c r="D52" s="5" t="s">
        <v>78</v>
      </c>
      <c r="E52" s="5" t="s">
        <v>78</v>
      </c>
      <c r="F52" s="5" t="s">
        <v>78</v>
      </c>
      <c r="G52" s="6" t="s">
        <v>92</v>
      </c>
      <c r="H52" s="6" t="s">
        <v>93</v>
      </c>
      <c r="I52" s="5" t="s">
        <v>94</v>
      </c>
      <c r="J52" s="7">
        <v>18620</v>
      </c>
      <c r="K52" s="7">
        <v>15590</v>
      </c>
      <c r="L52" s="7">
        <v>18620</v>
      </c>
      <c r="M52" s="7">
        <v>10</v>
      </c>
      <c r="N52" s="7">
        <f>SUM(J52-K52)</f>
        <v>3030</v>
      </c>
      <c r="O52" s="5"/>
      <c r="P52" s="7">
        <v>529.44067508055855</v>
      </c>
      <c r="Q52" s="7"/>
      <c r="R52" s="7">
        <f>N52*P52</f>
        <v>1604205.2454940923</v>
      </c>
    </row>
    <row r="53" spans="1:18" ht="15" customHeight="1"/>
    <row r="54" spans="1:18" ht="20.100000000000001" customHeight="1">
      <c r="A54" s="20" t="s">
        <v>95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8" ht="30" customHeight="1">
      <c r="A55" s="24" t="s">
        <v>60</v>
      </c>
      <c r="B55" s="24" t="s">
        <v>96</v>
      </c>
      <c r="C55" s="24"/>
      <c r="D55" s="24"/>
      <c r="E55" s="24"/>
      <c r="F55" s="24" t="s">
        <v>97</v>
      </c>
      <c r="G55" s="24"/>
      <c r="H55" s="24"/>
      <c r="I55" s="24"/>
    </row>
    <row r="56" spans="1:18" ht="30" customHeight="1">
      <c r="A56" s="24"/>
      <c r="B56" s="5" t="s">
        <v>67</v>
      </c>
      <c r="C56" s="5" t="s">
        <v>68</v>
      </c>
      <c r="D56" s="5" t="s">
        <v>71</v>
      </c>
      <c r="E56" s="5" t="s">
        <v>69</v>
      </c>
      <c r="F56" s="5" t="s">
        <v>98</v>
      </c>
      <c r="G56" s="5" t="s">
        <v>68</v>
      </c>
      <c r="H56" s="5" t="s">
        <v>71</v>
      </c>
      <c r="I56" s="5" t="s">
        <v>69</v>
      </c>
    </row>
    <row r="57" spans="1:18" ht="15" customHeight="1">
      <c r="A57" s="5">
        <v>1</v>
      </c>
      <c r="B57" s="5">
        <v>2</v>
      </c>
      <c r="C57" s="5">
        <v>3</v>
      </c>
      <c r="D57" s="5">
        <v>4</v>
      </c>
      <c r="E57" s="5">
        <v>5</v>
      </c>
      <c r="F57" s="5">
        <v>6</v>
      </c>
      <c r="G57" s="5">
        <v>7</v>
      </c>
      <c r="H57" s="5">
        <v>8</v>
      </c>
      <c r="I57" s="5">
        <v>9</v>
      </c>
    </row>
    <row r="58" spans="1:18" ht="30" customHeight="1">
      <c r="A58" s="6" t="s">
        <v>102</v>
      </c>
      <c r="B58" s="7">
        <v>9858.1853699999992</v>
      </c>
      <c r="C58" s="7">
        <v>7484.3525099999997</v>
      </c>
      <c r="D58" s="7">
        <f>SUM(B58-C58)</f>
        <v>2373.8328599999995</v>
      </c>
      <c r="E58" s="7">
        <f>L52*P52/1000</f>
        <v>9858.1853700000011</v>
      </c>
      <c r="F58" s="7">
        <v>0</v>
      </c>
      <c r="G58" s="7">
        <v>0</v>
      </c>
      <c r="H58" s="7">
        <f>F58-G58</f>
        <v>0</v>
      </c>
      <c r="I58" s="7">
        <f>L52*Q52/1000</f>
        <v>0</v>
      </c>
    </row>
  </sheetData>
  <sheetProtection password="9292" sheet="1" objects="1" scenarios="1"/>
  <mergeCells count="105">
    <mergeCell ref="A54:Q54"/>
    <mergeCell ref="A55:A56"/>
    <mergeCell ref="B55:E55"/>
    <mergeCell ref="F55:I55"/>
    <mergeCell ref="Q48:Q50"/>
    <mergeCell ref="R48:R50"/>
    <mergeCell ref="B49:B50"/>
    <mergeCell ref="C49:C50"/>
    <mergeCell ref="D49:D50"/>
    <mergeCell ref="E49:E50"/>
    <mergeCell ref="F49:F50"/>
    <mergeCell ref="G49:G50"/>
    <mergeCell ref="H49:I49"/>
    <mergeCell ref="J49:J50"/>
    <mergeCell ref="K49:K50"/>
    <mergeCell ref="L49:L50"/>
    <mergeCell ref="M49:M50"/>
    <mergeCell ref="N49:N50"/>
    <mergeCell ref="O49:O50"/>
    <mergeCell ref="A48:A50"/>
    <mergeCell ref="B48:D48"/>
    <mergeCell ref="E48:F48"/>
    <mergeCell ref="G48:O48"/>
    <mergeCell ref="P48:P50"/>
    <mergeCell ref="L40:L41"/>
    <mergeCell ref="M40:M41"/>
    <mergeCell ref="N40:N41"/>
    <mergeCell ref="O40:O41"/>
    <mergeCell ref="A47:Q47"/>
    <mergeCell ref="A37:Q37"/>
    <mergeCell ref="A38:Q38"/>
    <mergeCell ref="A39:A41"/>
    <mergeCell ref="B39:D39"/>
    <mergeCell ref="E39:F39"/>
    <mergeCell ref="G39:O39"/>
    <mergeCell ref="P39:P41"/>
    <mergeCell ref="B40:B41"/>
    <mergeCell ref="C40:C41"/>
    <mergeCell ref="D40:D41"/>
    <mergeCell ref="E40:E41"/>
    <mergeCell ref="F40:F41"/>
    <mergeCell ref="G40:G41"/>
    <mergeCell ref="H40:I40"/>
    <mergeCell ref="J40:J41"/>
    <mergeCell ref="K40:K41"/>
    <mergeCell ref="A33:C33"/>
    <mergeCell ref="D33:J33"/>
    <mergeCell ref="K33:N33"/>
    <mergeCell ref="O33:Q33"/>
    <mergeCell ref="A35:C35"/>
    <mergeCell ref="D35:J35"/>
    <mergeCell ref="A26:Q26"/>
    <mergeCell ref="A27:A28"/>
    <mergeCell ref="B27:E27"/>
    <mergeCell ref="F27:I27"/>
    <mergeCell ref="A31:Q31"/>
    <mergeCell ref="R20:R22"/>
    <mergeCell ref="B21:B22"/>
    <mergeCell ref="C21:C22"/>
    <mergeCell ref="D21:D22"/>
    <mergeCell ref="E21:E22"/>
    <mergeCell ref="F21:F22"/>
    <mergeCell ref="G21:G22"/>
    <mergeCell ref="H21:I21"/>
    <mergeCell ref="J21:J22"/>
    <mergeCell ref="K21:K22"/>
    <mergeCell ref="L21:L22"/>
    <mergeCell ref="M21:M22"/>
    <mergeCell ref="N21:N22"/>
    <mergeCell ref="O21:O22"/>
    <mergeCell ref="O12:O13"/>
    <mergeCell ref="A19:Q19"/>
    <mergeCell ref="A20:A22"/>
    <mergeCell ref="B20:D20"/>
    <mergeCell ref="E20:F20"/>
    <mergeCell ref="G20:O20"/>
    <mergeCell ref="P20:P22"/>
    <mergeCell ref="Q20:Q22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&amp;K00-00922815.O16.181843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1"/>
  <sheetViews>
    <sheetView workbookViewId="0">
      <selection sqref="A1:Q1"/>
    </sheetView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103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104</v>
      </c>
      <c r="B5" s="20"/>
      <c r="C5" s="20"/>
      <c r="D5" s="22" t="s">
        <v>105</v>
      </c>
      <c r="E5" s="22"/>
      <c r="F5" s="22"/>
      <c r="G5" s="22"/>
      <c r="H5" s="22"/>
      <c r="I5" s="22"/>
      <c r="J5" s="22"/>
      <c r="K5" s="23" t="s">
        <v>54</v>
      </c>
      <c r="L5" s="23"/>
      <c r="M5" s="23"/>
      <c r="N5" s="23"/>
      <c r="O5" s="24" t="s">
        <v>106</v>
      </c>
      <c r="P5" s="24"/>
      <c r="Q5" s="24"/>
    </row>
    <row r="6" spans="1:17" ht="15" customHeight="1"/>
    <row r="7" spans="1:17" ht="20.100000000000001" customHeight="1">
      <c r="A7" s="20" t="s">
        <v>107</v>
      </c>
      <c r="B7" s="20"/>
      <c r="C7" s="20"/>
      <c r="D7" s="22" t="s">
        <v>108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109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110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60</v>
      </c>
      <c r="B11" s="24" t="s">
        <v>111</v>
      </c>
      <c r="C11" s="24"/>
      <c r="D11" s="24"/>
      <c r="E11" s="24" t="s">
        <v>112</v>
      </c>
      <c r="F11" s="24"/>
      <c r="G11" s="24" t="s">
        <v>113</v>
      </c>
      <c r="H11" s="24"/>
      <c r="I11" s="24"/>
      <c r="J11" s="24"/>
      <c r="K11" s="24"/>
      <c r="L11" s="24"/>
      <c r="M11" s="24"/>
      <c r="N11" s="24"/>
      <c r="O11" s="24"/>
      <c r="P11" s="24" t="s">
        <v>64</v>
      </c>
    </row>
    <row r="12" spans="1:17" ht="30" customHeight="1">
      <c r="A12" s="24"/>
      <c r="B12" s="24" t="s">
        <v>65</v>
      </c>
      <c r="C12" s="24" t="s">
        <v>65</v>
      </c>
      <c r="D12" s="24" t="s">
        <v>65</v>
      </c>
      <c r="E12" s="24" t="s">
        <v>65</v>
      </c>
      <c r="F12" s="24" t="s">
        <v>65</v>
      </c>
      <c r="G12" s="24" t="s">
        <v>65</v>
      </c>
      <c r="H12" s="24" t="s">
        <v>66</v>
      </c>
      <c r="I12" s="24"/>
      <c r="J12" s="24" t="s">
        <v>67</v>
      </c>
      <c r="K12" s="24" t="s">
        <v>68</v>
      </c>
      <c r="L12" s="24" t="s">
        <v>69</v>
      </c>
      <c r="M12" s="24" t="s">
        <v>70</v>
      </c>
      <c r="N12" s="24" t="s">
        <v>71</v>
      </c>
      <c r="O12" s="24" t="s">
        <v>72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73</v>
      </c>
      <c r="I13" s="5" t="s">
        <v>74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53.1" customHeight="1">
      <c r="A15" s="6" t="s">
        <v>114</v>
      </c>
      <c r="B15" s="5" t="s">
        <v>76</v>
      </c>
      <c r="C15" s="5" t="s">
        <v>78</v>
      </c>
      <c r="D15" s="5" t="s">
        <v>78</v>
      </c>
      <c r="E15" s="5" t="s">
        <v>78</v>
      </c>
      <c r="F15" s="5" t="s">
        <v>78</v>
      </c>
      <c r="G15" s="6" t="s">
        <v>115</v>
      </c>
      <c r="H15" s="5" t="s">
        <v>80</v>
      </c>
      <c r="I15" s="5" t="s">
        <v>81</v>
      </c>
      <c r="J15" s="7">
        <v>32</v>
      </c>
      <c r="K15" s="7">
        <v>44.6</v>
      </c>
      <c r="L15" s="7">
        <v>34.799999999999997</v>
      </c>
      <c r="M15" s="7">
        <v>10</v>
      </c>
      <c r="N15" s="7">
        <f>SUM(J15-K15)</f>
        <v>-12.600000000000001</v>
      </c>
      <c r="O15" s="5"/>
      <c r="P15" s="5"/>
    </row>
    <row r="16" spans="1:17" ht="30" customHeight="1">
      <c r="A16" s="6" t="s">
        <v>114</v>
      </c>
      <c r="B16" s="5" t="s">
        <v>76</v>
      </c>
      <c r="C16" s="5" t="s">
        <v>78</v>
      </c>
      <c r="D16" s="5" t="s">
        <v>78</v>
      </c>
      <c r="E16" s="5" t="s">
        <v>78</v>
      </c>
      <c r="F16" s="5" t="s">
        <v>78</v>
      </c>
      <c r="G16" s="6" t="s">
        <v>116</v>
      </c>
      <c r="H16" s="5" t="s">
        <v>80</v>
      </c>
      <c r="I16" s="5" t="s">
        <v>81</v>
      </c>
      <c r="J16" s="7">
        <v>5</v>
      </c>
      <c r="K16" s="7">
        <v>4.4000000000000004</v>
      </c>
      <c r="L16" s="7">
        <v>5.4</v>
      </c>
      <c r="M16" s="7">
        <v>10</v>
      </c>
      <c r="N16" s="7">
        <f>SUM(J16-K16)</f>
        <v>0.59999999999999964</v>
      </c>
      <c r="O16" s="5"/>
      <c r="P16" s="5"/>
    </row>
    <row r="17" spans="1:18" ht="15" customHeight="1"/>
    <row r="18" spans="1:18" ht="20.100000000000001" customHeight="1">
      <c r="A18" s="20" t="s">
        <v>117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>
      <c r="A19" s="24" t="s">
        <v>60</v>
      </c>
      <c r="B19" s="24" t="s">
        <v>111</v>
      </c>
      <c r="C19" s="24"/>
      <c r="D19" s="24"/>
      <c r="E19" s="24" t="s">
        <v>112</v>
      </c>
      <c r="F19" s="24"/>
      <c r="G19" s="24" t="s">
        <v>118</v>
      </c>
      <c r="H19" s="24"/>
      <c r="I19" s="24"/>
      <c r="J19" s="24"/>
      <c r="K19" s="24"/>
      <c r="L19" s="24"/>
      <c r="M19" s="24"/>
      <c r="N19" s="24"/>
      <c r="O19" s="24"/>
      <c r="P19" s="24" t="s">
        <v>119</v>
      </c>
      <c r="Q19" s="24" t="s">
        <v>88</v>
      </c>
      <c r="R19" s="24" t="s">
        <v>89</v>
      </c>
    </row>
    <row r="20" spans="1:18" ht="30" customHeight="1">
      <c r="A20" s="24"/>
      <c r="B20" s="24" t="s">
        <v>90</v>
      </c>
      <c r="C20" s="24" t="s">
        <v>78</v>
      </c>
      <c r="D20" s="24" t="s">
        <v>78</v>
      </c>
      <c r="E20" s="24" t="s">
        <v>78</v>
      </c>
      <c r="F20" s="24" t="s">
        <v>78</v>
      </c>
      <c r="G20" s="24" t="s">
        <v>65</v>
      </c>
      <c r="H20" s="24" t="s">
        <v>66</v>
      </c>
      <c r="I20" s="24"/>
      <c r="J20" s="24" t="s">
        <v>67</v>
      </c>
      <c r="K20" s="24" t="s">
        <v>68</v>
      </c>
      <c r="L20" s="24" t="s">
        <v>69</v>
      </c>
      <c r="M20" s="24" t="s">
        <v>70</v>
      </c>
      <c r="N20" s="24" t="s">
        <v>71</v>
      </c>
      <c r="O20" s="24" t="s">
        <v>72</v>
      </c>
      <c r="P20" s="24"/>
      <c r="Q20" s="24"/>
      <c r="R20" s="24"/>
    </row>
    <row r="21" spans="1:18" ht="30" customHeight="1">
      <c r="A21" s="24"/>
      <c r="B21" s="24"/>
      <c r="C21" s="24"/>
      <c r="D21" s="24"/>
      <c r="E21" s="24"/>
      <c r="F21" s="24"/>
      <c r="G21" s="24"/>
      <c r="H21" s="5" t="s">
        <v>73</v>
      </c>
      <c r="I21" s="5" t="s">
        <v>74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60" customHeight="1">
      <c r="A23" s="6" t="s">
        <v>114</v>
      </c>
      <c r="B23" s="5" t="s">
        <v>76</v>
      </c>
      <c r="C23" s="5" t="s">
        <v>78</v>
      </c>
      <c r="D23" s="5" t="s">
        <v>78</v>
      </c>
      <c r="E23" s="5" t="s">
        <v>78</v>
      </c>
      <c r="F23" s="5" t="s">
        <v>78</v>
      </c>
      <c r="G23" s="6" t="s">
        <v>120</v>
      </c>
      <c r="H23" s="6" t="s">
        <v>121</v>
      </c>
      <c r="I23" s="5" t="s">
        <v>122</v>
      </c>
      <c r="J23" s="7">
        <v>28</v>
      </c>
      <c r="K23" s="7">
        <v>29</v>
      </c>
      <c r="L23" s="7">
        <v>31</v>
      </c>
      <c r="M23" s="7">
        <v>10</v>
      </c>
      <c r="N23" s="7">
        <f>SUM(J23-K23)</f>
        <v>-1</v>
      </c>
      <c r="O23" s="5"/>
      <c r="P23" s="7">
        <v>436599.47107142856</v>
      </c>
      <c r="Q23" s="7"/>
      <c r="R23" s="7">
        <f>N23*P23</f>
        <v>-436599.47107142856</v>
      </c>
    </row>
    <row r="24" spans="1:18" ht="15" customHeight="1"/>
    <row r="25" spans="1:18" ht="20.100000000000001" customHeight="1">
      <c r="A25" s="20" t="s">
        <v>123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>
      <c r="A26" s="24" t="s">
        <v>60</v>
      </c>
      <c r="B26" s="24" t="s">
        <v>124</v>
      </c>
      <c r="C26" s="24"/>
      <c r="D26" s="24"/>
      <c r="E26" s="24"/>
      <c r="F26" s="24" t="s">
        <v>125</v>
      </c>
      <c r="G26" s="24"/>
      <c r="H26" s="24"/>
      <c r="I26" s="24"/>
    </row>
    <row r="27" spans="1:18" ht="30" customHeight="1">
      <c r="A27" s="24"/>
      <c r="B27" s="5" t="s">
        <v>67</v>
      </c>
      <c r="C27" s="5" t="s">
        <v>68</v>
      </c>
      <c r="D27" s="5" t="s">
        <v>71</v>
      </c>
      <c r="E27" s="5" t="s">
        <v>69</v>
      </c>
      <c r="F27" s="5" t="s">
        <v>98</v>
      </c>
      <c r="G27" s="5" t="s">
        <v>68</v>
      </c>
      <c r="H27" s="5" t="s">
        <v>71</v>
      </c>
      <c r="I27" s="5" t="s">
        <v>69</v>
      </c>
    </row>
    <row r="28" spans="1:18" ht="15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>
      <c r="A29" s="6" t="s">
        <v>114</v>
      </c>
      <c r="B29" s="7">
        <v>12224.785190000001</v>
      </c>
      <c r="C29" s="7">
        <v>8917.4404599999998</v>
      </c>
      <c r="D29" s="7">
        <f>SUM(B29-C29)</f>
        <v>3307.3447300000007</v>
      </c>
      <c r="E29" s="7">
        <f>L23*P23/1000</f>
        <v>13534.583603214287</v>
      </c>
      <c r="F29" s="7">
        <v>0</v>
      </c>
      <c r="G29" s="7">
        <v>0</v>
      </c>
      <c r="H29" s="7">
        <f>F29-G29</f>
        <v>0</v>
      </c>
      <c r="I29" s="7">
        <f>L23*Q23/1000</f>
        <v>0</v>
      </c>
    </row>
    <row r="30" spans="1:18" ht="20.100000000000001" customHeight="1"/>
    <row r="31" spans="1:18" ht="20.100000000000001" customHeight="1"/>
    <row r="32" spans="1:18" ht="30" customHeight="1">
      <c r="A32" s="9" t="s">
        <v>126</v>
      </c>
      <c r="B32" s="25"/>
      <c r="C32" s="25"/>
      <c r="D32" s="26" t="s">
        <v>127</v>
      </c>
      <c r="E32" s="26"/>
    </row>
    <row r="33" spans="2:5" ht="9.9499999999999993" customHeight="1">
      <c r="B33" s="27" t="s">
        <v>9</v>
      </c>
      <c r="C33" s="27"/>
      <c r="D33" s="27" t="s">
        <v>10</v>
      </c>
      <c r="E33" s="27"/>
    </row>
    <row r="34" spans="2:5" ht="15" customHeight="1"/>
    <row r="35" spans="2:5" ht="20.100000000000001" customHeight="1">
      <c r="B35" s="28" t="s">
        <v>0</v>
      </c>
      <c r="C35" s="28"/>
      <c r="D35" s="28"/>
      <c r="E35" s="28"/>
    </row>
    <row r="36" spans="2:5" ht="20.100000000000001" customHeight="1">
      <c r="B36" s="29" t="s">
        <v>128</v>
      </c>
      <c r="C36" s="29"/>
      <c r="D36" s="29"/>
      <c r="E36" s="29"/>
    </row>
    <row r="37" spans="2:5" ht="20.100000000000001" customHeight="1">
      <c r="B37" s="29" t="s">
        <v>129</v>
      </c>
      <c r="C37" s="29"/>
      <c r="D37" s="29"/>
      <c r="E37" s="29"/>
    </row>
    <row r="38" spans="2:5" ht="20.100000000000001" customHeight="1">
      <c r="B38" s="29" t="s">
        <v>130</v>
      </c>
      <c r="C38" s="29"/>
      <c r="D38" s="29"/>
      <c r="E38" s="29"/>
    </row>
    <row r="39" spans="2:5" ht="20.100000000000001" customHeight="1">
      <c r="B39" s="29" t="s">
        <v>131</v>
      </c>
      <c r="C39" s="29"/>
      <c r="D39" s="29"/>
      <c r="E39" s="29"/>
    </row>
    <row r="40" spans="2:5" ht="20.100000000000001" customHeight="1">
      <c r="B40" s="29" t="s">
        <v>132</v>
      </c>
      <c r="C40" s="29"/>
      <c r="D40" s="29"/>
      <c r="E40" s="29"/>
    </row>
    <row r="41" spans="2:5" ht="20.100000000000001" customHeight="1">
      <c r="B41" s="30" t="s">
        <v>133</v>
      </c>
      <c r="C41" s="30"/>
      <c r="D41" s="30"/>
      <c r="E41" s="30"/>
    </row>
  </sheetData>
  <sheetProtection password="9292" sheet="1" objects="1" scenarios="1"/>
  <mergeCells count="64">
    <mergeCell ref="B38:E38"/>
    <mergeCell ref="B39:E39"/>
    <mergeCell ref="B40:E40"/>
    <mergeCell ref="B41:E41"/>
    <mergeCell ref="B33:C33"/>
    <mergeCell ref="D33:E33"/>
    <mergeCell ref="B35:E35"/>
    <mergeCell ref="B36:E36"/>
    <mergeCell ref="B37:E37"/>
    <mergeCell ref="A25:Q25"/>
    <mergeCell ref="A26:A27"/>
    <mergeCell ref="B26:E26"/>
    <mergeCell ref="F26:I26"/>
    <mergeCell ref="B32:C32"/>
    <mergeCell ref="D32:E32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&amp;K00-00922815.O16.181843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"/>
  <sheetViews>
    <sheetView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>
      <c r="A1" s="31" t="s">
        <v>134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>
      <c r="A2" s="21" t="s">
        <v>135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/>
    <row r="4" spans="1:14" ht="30" customHeight="1">
      <c r="A4" s="24" t="s">
        <v>136</v>
      </c>
      <c r="B4" s="24" t="s">
        <v>60</v>
      </c>
      <c r="C4" s="24" t="s">
        <v>137</v>
      </c>
      <c r="D4" s="24"/>
      <c r="E4" s="24"/>
      <c r="F4" s="24" t="s">
        <v>138</v>
      </c>
      <c r="G4" s="24"/>
      <c r="H4" s="24"/>
      <c r="I4" s="24" t="s">
        <v>139</v>
      </c>
      <c r="J4" s="24"/>
      <c r="K4" s="24"/>
      <c r="L4" s="24" t="s">
        <v>140</v>
      </c>
      <c r="M4" s="24"/>
      <c r="N4" s="24"/>
    </row>
    <row r="5" spans="1:14" ht="30" customHeight="1">
      <c r="A5" s="24"/>
      <c r="B5" s="24"/>
      <c r="C5" s="24" t="s">
        <v>141</v>
      </c>
      <c r="D5" s="24" t="s">
        <v>66</v>
      </c>
      <c r="E5" s="24"/>
      <c r="F5" s="24" t="s">
        <v>142</v>
      </c>
      <c r="G5" s="24" t="s">
        <v>143</v>
      </c>
      <c r="H5" s="24" t="s">
        <v>144</v>
      </c>
      <c r="I5" s="24" t="s">
        <v>142</v>
      </c>
      <c r="J5" s="24" t="s">
        <v>143</v>
      </c>
      <c r="K5" s="24" t="s">
        <v>144</v>
      </c>
      <c r="L5" s="24" t="s">
        <v>142</v>
      </c>
      <c r="M5" s="24" t="s">
        <v>143</v>
      </c>
      <c r="N5" s="24" t="s">
        <v>144</v>
      </c>
    </row>
    <row r="6" spans="1:14" ht="30" customHeight="1">
      <c r="A6" s="24"/>
      <c r="B6" s="24"/>
      <c r="C6" s="24"/>
      <c r="D6" s="5" t="s">
        <v>73</v>
      </c>
      <c r="E6" s="5" t="s">
        <v>74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30" customHeight="1">
      <c r="A8" s="6" t="s">
        <v>145</v>
      </c>
      <c r="B8" s="5" t="s">
        <v>75</v>
      </c>
      <c r="C8" s="6" t="s">
        <v>92</v>
      </c>
      <c r="D8" s="5" t="s">
        <v>93</v>
      </c>
      <c r="E8" s="5" t="s">
        <v>94</v>
      </c>
      <c r="F8" s="7">
        <v>4470</v>
      </c>
      <c r="G8" s="7">
        <v>2550</v>
      </c>
      <c r="H8" s="7">
        <f>F8-G8</f>
        <v>1920</v>
      </c>
      <c r="I8" s="7">
        <v>2366.5998199999999</v>
      </c>
      <c r="J8" s="7">
        <v>1425.3701799999999</v>
      </c>
      <c r="K8" s="7">
        <f>I8-J8</f>
        <v>941.22964000000002</v>
      </c>
      <c r="L8" s="7">
        <v>1800</v>
      </c>
      <c r="M8" s="7">
        <v>473.27780000000001</v>
      </c>
      <c r="N8" s="7">
        <f>L8-M8</f>
        <v>1326.7221999999999</v>
      </c>
    </row>
    <row r="9" spans="1:14" ht="30" customHeight="1">
      <c r="A9" s="6" t="s">
        <v>146</v>
      </c>
      <c r="B9" s="5" t="s">
        <v>102</v>
      </c>
      <c r="C9" s="6" t="s">
        <v>92</v>
      </c>
      <c r="D9" s="5" t="s">
        <v>93</v>
      </c>
      <c r="E9" s="5" t="s">
        <v>94</v>
      </c>
      <c r="F9" s="7">
        <v>18620</v>
      </c>
      <c r="G9" s="7">
        <v>15590</v>
      </c>
      <c r="H9" s="7">
        <f>F9-G9</f>
        <v>3030</v>
      </c>
      <c r="I9" s="7">
        <v>9858.1853699999992</v>
      </c>
      <c r="J9" s="7">
        <v>7484.3525099999997</v>
      </c>
      <c r="K9" s="7">
        <f>I9-J9</f>
        <v>2373.8328599999995</v>
      </c>
      <c r="L9" s="7">
        <v>0</v>
      </c>
      <c r="M9" s="7">
        <v>0</v>
      </c>
      <c r="N9" s="7">
        <f>L9-M9</f>
        <v>0</v>
      </c>
    </row>
    <row r="10" spans="1:14" ht="30" customHeight="1">
      <c r="A10" s="6" t="s">
        <v>147</v>
      </c>
      <c r="B10" s="5" t="s">
        <v>114</v>
      </c>
      <c r="C10" s="6" t="s">
        <v>120</v>
      </c>
      <c r="D10" s="5" t="s">
        <v>121</v>
      </c>
      <c r="E10" s="5" t="s">
        <v>122</v>
      </c>
      <c r="F10" s="7">
        <v>28</v>
      </c>
      <c r="G10" s="7">
        <v>29</v>
      </c>
      <c r="H10" s="7">
        <f>F10-G10</f>
        <v>-1</v>
      </c>
      <c r="I10" s="7">
        <v>12224.785190000001</v>
      </c>
      <c r="J10" s="7">
        <v>8917.4404599999998</v>
      </c>
      <c r="K10" s="7">
        <f>I10-J10</f>
        <v>3307.3447300000007</v>
      </c>
      <c r="L10" s="7">
        <v>0</v>
      </c>
      <c r="M10" s="7">
        <v>0</v>
      </c>
      <c r="N10" s="7">
        <f>L10-M10</f>
        <v>0</v>
      </c>
    </row>
    <row r="11" spans="1:14" ht="20.100000000000001" customHeight="1">
      <c r="A11" s="32" t="s">
        <v>148</v>
      </c>
      <c r="B11" s="32"/>
      <c r="C11" s="32"/>
      <c r="D11" s="32"/>
      <c r="E11" s="32"/>
      <c r="F11" s="8">
        <f t="shared" ref="F11:N11" si="0">SUM(F8:F10)</f>
        <v>23118</v>
      </c>
      <c r="G11" s="8">
        <f t="shared" si="0"/>
        <v>18169</v>
      </c>
      <c r="H11" s="8">
        <f t="shared" si="0"/>
        <v>4949</v>
      </c>
      <c r="I11" s="8">
        <f t="shared" si="0"/>
        <v>24449.570379999997</v>
      </c>
      <c r="J11" s="8">
        <f t="shared" si="0"/>
        <v>17827.16315</v>
      </c>
      <c r="K11" s="8">
        <f t="shared" si="0"/>
        <v>6622.4072300000007</v>
      </c>
      <c r="L11" s="8">
        <f t="shared" si="0"/>
        <v>1800</v>
      </c>
      <c r="M11" s="8">
        <f t="shared" si="0"/>
        <v>473.27780000000001</v>
      </c>
      <c r="N11" s="8">
        <f t="shared" si="0"/>
        <v>1326.7221999999999</v>
      </c>
    </row>
  </sheetData>
  <sheetProtection password="9292" sheet="1" objects="1" scenarios="1"/>
  <mergeCells count="20">
    <mergeCell ref="L5:L6"/>
    <mergeCell ref="M5:M6"/>
    <mergeCell ref="N5:N6"/>
    <mergeCell ref="A11:E11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&amp;K00-00922815.O16.181843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tabSelected="1" topLeftCell="A4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3" t="s">
        <v>149</v>
      </c>
      <c r="B2" s="33"/>
      <c r="C2" s="33"/>
      <c r="D2" s="33"/>
    </row>
    <row r="3" spans="1:4" ht="30" customHeight="1">
      <c r="A3" s="33" t="s">
        <v>150</v>
      </c>
      <c r="B3" s="33"/>
      <c r="C3" s="33"/>
      <c r="D3" s="33"/>
    </row>
    <row r="4" spans="1:4" ht="20.100000000000001" customHeight="1"/>
    <row r="5" spans="1:4" ht="30" customHeight="1">
      <c r="A5" s="34" t="s">
        <v>151</v>
      </c>
      <c r="B5" s="34"/>
      <c r="C5" s="34"/>
      <c r="D5" s="34"/>
    </row>
    <row r="6" spans="1:4" ht="30" customHeight="1">
      <c r="A6" s="5" t="s">
        <v>152</v>
      </c>
      <c r="B6" s="5" t="s">
        <v>153</v>
      </c>
      <c r="C6" s="5" t="s">
        <v>154</v>
      </c>
      <c r="D6" s="5" t="s">
        <v>155</v>
      </c>
    </row>
    <row r="7" spans="1:4" ht="31.5">
      <c r="A7" s="5" t="s">
        <v>156</v>
      </c>
      <c r="B7" s="6" t="s">
        <v>157</v>
      </c>
      <c r="C7" s="5" t="s">
        <v>158</v>
      </c>
      <c r="D7" s="5"/>
    </row>
    <row r="8" spans="1:4" ht="42">
      <c r="A8" s="5" t="s">
        <v>159</v>
      </c>
      <c r="B8" s="6" t="s">
        <v>160</v>
      </c>
      <c r="C8" s="5" t="s">
        <v>161</v>
      </c>
      <c r="D8" s="5"/>
    </row>
    <row r="9" spans="1:4" ht="39.950000000000003" customHeight="1">
      <c r="A9" s="5" t="s">
        <v>162</v>
      </c>
      <c r="B9" s="6" t="s">
        <v>163</v>
      </c>
      <c r="C9" s="5" t="s">
        <v>164</v>
      </c>
      <c r="D9" s="5" t="s">
        <v>165</v>
      </c>
    </row>
    <row r="10" spans="1:4" ht="39.950000000000003" customHeight="1">
      <c r="A10" s="5" t="s">
        <v>166</v>
      </c>
      <c r="B10" s="6" t="s">
        <v>163</v>
      </c>
      <c r="C10" s="5" t="s">
        <v>167</v>
      </c>
      <c r="D10" s="5" t="s">
        <v>165</v>
      </c>
    </row>
    <row r="11" spans="1:4" ht="31.5">
      <c r="A11" s="5" t="s">
        <v>168</v>
      </c>
      <c r="B11" s="6" t="s">
        <v>157</v>
      </c>
      <c r="C11" s="5" t="s">
        <v>169</v>
      </c>
      <c r="D11" s="5"/>
    </row>
    <row r="12" spans="1:4" ht="39.950000000000003" customHeight="1">
      <c r="A12" s="5" t="s">
        <v>170</v>
      </c>
      <c r="B12" s="6" t="s">
        <v>163</v>
      </c>
      <c r="C12" s="5" t="s">
        <v>171</v>
      </c>
      <c r="D12" s="5" t="s">
        <v>165</v>
      </c>
    </row>
    <row r="13" spans="1:4" ht="60" customHeight="1">
      <c r="A13" s="5" t="s">
        <v>172</v>
      </c>
      <c r="B13" s="6" t="s">
        <v>163</v>
      </c>
      <c r="C13" s="5" t="s">
        <v>173</v>
      </c>
      <c r="D13" s="5" t="s">
        <v>174</v>
      </c>
    </row>
    <row r="14" spans="1:4" ht="31.5">
      <c r="A14" s="5" t="s">
        <v>175</v>
      </c>
      <c r="B14" s="6" t="s">
        <v>157</v>
      </c>
      <c r="C14" s="5" t="s">
        <v>176</v>
      </c>
      <c r="D14" s="5"/>
    </row>
    <row r="15" spans="1:4" ht="60" customHeight="1">
      <c r="A15" s="5" t="s">
        <v>177</v>
      </c>
      <c r="B15" s="6" t="s">
        <v>163</v>
      </c>
      <c r="C15" s="5" t="s">
        <v>178</v>
      </c>
      <c r="D15" s="5" t="s">
        <v>174</v>
      </c>
    </row>
    <row r="16" spans="1:4" ht="120" customHeight="1">
      <c r="A16" s="5" t="s">
        <v>179</v>
      </c>
      <c r="B16" s="6" t="s">
        <v>163</v>
      </c>
      <c r="C16" s="5" t="s">
        <v>180</v>
      </c>
      <c r="D16" s="5" t="s">
        <v>181</v>
      </c>
    </row>
    <row r="17" spans="1:4" ht="31.5">
      <c r="A17" s="5" t="s">
        <v>182</v>
      </c>
      <c r="B17" s="6" t="s">
        <v>157</v>
      </c>
      <c r="C17" s="5" t="s">
        <v>183</v>
      </c>
      <c r="D17" s="5"/>
    </row>
    <row r="18" spans="1:4" ht="120" customHeight="1">
      <c r="A18" s="5" t="s">
        <v>184</v>
      </c>
      <c r="B18" s="6" t="s">
        <v>163</v>
      </c>
      <c r="C18" s="5" t="s">
        <v>185</v>
      </c>
      <c r="D18" s="5" t="s">
        <v>181</v>
      </c>
    </row>
    <row r="19" spans="1:4" ht="21">
      <c r="A19" s="5" t="s">
        <v>186</v>
      </c>
      <c r="B19" s="6" t="s">
        <v>163</v>
      </c>
      <c r="C19" s="5" t="s">
        <v>187</v>
      </c>
      <c r="D19" s="5"/>
    </row>
    <row r="20" spans="1:4" ht="31.5">
      <c r="A20" s="5" t="s">
        <v>188</v>
      </c>
      <c r="B20" s="6" t="s">
        <v>157</v>
      </c>
      <c r="C20" s="5" t="s">
        <v>189</v>
      </c>
      <c r="D20" s="5"/>
    </row>
  </sheetData>
  <sheetProtection password="9292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r:id="rId1"/>
  <headerFooter>
    <oddHeader>&amp;R&amp;R&amp;"Verdana,полужирный" &amp;12 &amp;K00-00922815.O16.181843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2022-10-13T11:39:37Z</cp:lastPrinted>
  <dcterms:modified xsi:type="dcterms:W3CDTF">2022-10-13T11:55:58Z</dcterms:modified>
</cp:coreProperties>
</file>